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3 trim 2023/"/>
    </mc:Choice>
  </mc:AlternateContent>
  <xr:revisionPtr revIDLastSave="42" documentId="8_{3E055574-4F67-44C2-A36D-DAE0CF885AE9}" xr6:coauthVersionLast="47" xr6:coauthVersionMax="47" xr10:uidLastSave="{5F00F7AB-DAFB-4B63-BACA-0593F4AB5CB3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32" i="1"/>
  <c r="E30" i="1" s="1"/>
  <c r="G30" i="1"/>
  <c r="F30" i="1"/>
  <c r="D30" i="1"/>
  <c r="C30" i="1"/>
  <c r="E28" i="1"/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C34" i="1"/>
  <c r="C18" i="1" s="1"/>
  <c r="E38" i="1"/>
  <c r="I38" i="1" s="1"/>
  <c r="I32" i="1"/>
  <c r="C24" i="1"/>
  <c r="C14" i="1" s="1"/>
  <c r="C40" i="1" l="1"/>
  <c r="I26" i="1"/>
  <c r="H26" i="1"/>
  <c r="I30" i="1"/>
  <c r="G40" i="1"/>
  <c r="F40" i="1"/>
  <c r="C20" i="1" l="1"/>
  <c r="F20" i="1"/>
  <c r="G20" i="1"/>
  <c r="H28" i="1" l="1"/>
  <c r="D24" i="1"/>
  <c r="I28" i="1"/>
  <c r="E24" i="1" l="1"/>
  <c r="I24" i="1" s="1"/>
  <c r="D14" i="1"/>
  <c r="H24" i="1" l="1"/>
  <c r="E14" i="1"/>
  <c r="H14" i="1" s="1"/>
  <c r="I14" i="1" l="1"/>
  <c r="E34" i="1" l="1"/>
  <c r="I34" i="1" s="1"/>
  <c r="I40" i="1" s="1"/>
  <c r="I36" i="1"/>
  <c r="D36" i="1"/>
  <c r="D34" i="1" s="1"/>
  <c r="H36" i="1"/>
  <c r="D40" i="1" l="1"/>
  <c r="D18" i="1"/>
  <c r="D20" i="1" s="1"/>
  <c r="E18" i="1"/>
  <c r="E40" i="1"/>
  <c r="H40" i="1" s="1"/>
  <c r="H34" i="1"/>
  <c r="H18" i="1"/>
  <c r="E20" i="1" l="1"/>
  <c r="H20" i="1" s="1"/>
  <c r="I18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<sst xmlns="http://schemas.openxmlformats.org/spreadsheetml/2006/main" count="35" uniqueCount="23">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</sst>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/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topLeftCell="B9" zoomScale="115" zoomScaleNormal="115" workbookViewId="0">
      <selection activeCell="C18" sqref="C18"/>
    </sheetView>
  </sheetViews>
  <sheetFormatPr baseColWidth="10" defaultColWidth="0" defaultRowHeight="15" zeroHeight="1" x14ac:dyDescent="0.25"/>
  <cols>
    <col min="1" max="1" width="2.5703125" hidden="1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27"/>
      <c r="C1" s="27"/>
      <c r="D1" s="27"/>
      <c r="E1" s="27"/>
      <c r="F1" s="27"/>
      <c r="G1" s="27"/>
      <c r="H1" s="27"/>
      <c r="I1" s="27"/>
    </row>
    <row r="2" spans="2:10" s="13" customFormat="1" ht="9.7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</row>
    <row r="3" spans="2:10" s="12" customFormat="1" ht="6.75" customHeight="1" x14ac:dyDescent="0.3">
      <c r="B3" s="39"/>
      <c r="C3" s="39"/>
      <c r="D3" s="39"/>
      <c r="E3" s="39"/>
      <c r="F3" s="39"/>
      <c r="G3" s="39"/>
      <c r="H3" s="39"/>
      <c r="I3" s="39"/>
    </row>
    <row r="4" spans="2:10" s="13" customFormat="1" ht="11.25" customHeight="1" x14ac:dyDescent="0.25">
      <c r="B4" s="39" t="s">
        <v>14</v>
      </c>
      <c r="C4" s="39"/>
      <c r="D4" s="39"/>
      <c r="E4" s="39"/>
      <c r="F4" s="39"/>
      <c r="G4" s="39"/>
      <c r="H4" s="39"/>
      <c r="I4" s="39"/>
    </row>
    <row r="5" spans="2:10" s="12" customFormat="1" ht="5.25" customHeight="1" x14ac:dyDescent="0.3">
      <c r="B5" s="39"/>
      <c r="C5" s="39"/>
      <c r="D5" s="39"/>
      <c r="E5" s="39"/>
      <c r="F5" s="39"/>
      <c r="G5" s="39"/>
      <c r="H5" s="39"/>
      <c r="I5" s="39"/>
    </row>
    <row r="6" spans="2:10" s="12" customFormat="1" ht="18.75" customHeight="1" x14ac:dyDescent="0.3">
      <c r="B6" s="38" t="s">
        <v>22</v>
      </c>
      <c r="C6" s="38"/>
      <c r="D6" s="38"/>
      <c r="E6" s="38"/>
      <c r="F6" s="38"/>
      <c r="G6" s="38"/>
      <c r="H6" s="38"/>
      <c r="I6" s="38"/>
      <c r="J6" s="36"/>
    </row>
    <row r="7" spans="2:10" ht="9.75" customHeight="1" x14ac:dyDescent="0.25">
      <c r="B7" s="37" t="s">
        <v>1</v>
      </c>
      <c r="C7" s="37"/>
      <c r="D7" s="37"/>
      <c r="E7" s="37"/>
      <c r="F7" s="37"/>
      <c r="G7" s="37"/>
      <c r="H7" s="37"/>
      <c r="I7" s="37"/>
    </row>
    <row r="8" spans="2:10" ht="9.75" customHeight="1" x14ac:dyDescent="0.25">
      <c r="B8" s="37" t="s">
        <v>21</v>
      </c>
      <c r="C8" s="37"/>
      <c r="D8" s="37"/>
      <c r="E8" s="37"/>
      <c r="F8" s="37"/>
      <c r="G8" s="37"/>
      <c r="H8" s="37"/>
      <c r="I8" s="3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6" customFormat="1" ht="24" customHeight="1" x14ac:dyDescent="0.2">
      <c r="B10" s="25" t="s">
        <v>3</v>
      </c>
      <c r="C10" s="26" t="s">
        <v>15</v>
      </c>
      <c r="D10" s="26" t="s">
        <v>4</v>
      </c>
      <c r="E10" s="26" t="s">
        <v>5</v>
      </c>
      <c r="F10" s="26" t="s">
        <v>6</v>
      </c>
      <c r="G10" s="26" t="s">
        <v>7</v>
      </c>
      <c r="H10" s="26" t="s">
        <v>8</v>
      </c>
      <c r="I10" s="26" t="s">
        <v>9</v>
      </c>
    </row>
    <row r="11" spans="2:10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0">
        <v>0</v>
      </c>
      <c r="D12" s="20">
        <v>0</v>
      </c>
      <c r="E12" s="20">
        <f>C12+D12</f>
        <v>0</v>
      </c>
      <c r="F12" s="20">
        <v>0</v>
      </c>
      <c r="G12" s="20">
        <v>0</v>
      </c>
      <c r="H12" s="19">
        <v>0</v>
      </c>
      <c r="I12" s="20">
        <f>G12-E12</f>
        <v>0</v>
      </c>
    </row>
    <row r="13" spans="2:10" ht="6" customHeight="1" x14ac:dyDescent="0.25">
      <c r="B13" s="9"/>
      <c r="C13" s="10"/>
      <c r="D13" s="10"/>
      <c r="E13" s="10"/>
      <c r="F13" s="10"/>
      <c r="G13" s="10"/>
      <c r="H13" s="10"/>
      <c r="I13" s="10"/>
    </row>
    <row r="14" spans="2:10" ht="23.25" customHeight="1" x14ac:dyDescent="0.25">
      <c r="B14" s="4" t="s">
        <v>13</v>
      </c>
      <c r="C14" s="23">
        <f>C24</f>
        <v>52745045</v>
      </c>
      <c r="D14" s="23">
        <f t="shared" ref="D14:G14" si="0">D24</f>
        <v>0</v>
      </c>
      <c r="E14" s="23">
        <f t="shared" si="0"/>
        <v>52745045</v>
      </c>
      <c r="F14" s="23">
        <f t="shared" si="0"/>
        <v>0</v>
      </c>
      <c r="G14" s="23">
        <f t="shared" si="0"/>
        <v>13558472.610000001</v>
      </c>
      <c r="H14" s="31">
        <f>(G14/E14*1)</f>
        <v>0.25705680239726786</v>
      </c>
      <c r="I14" s="33">
        <f>G14-E14</f>
        <v>-39186572.390000001</v>
      </c>
    </row>
    <row r="15" spans="2:10" ht="6" customHeight="1" x14ac:dyDescent="0.25">
      <c r="B15" s="9"/>
      <c r="C15" s="10"/>
      <c r="D15" s="10"/>
      <c r="E15" s="10"/>
      <c r="F15" s="10"/>
      <c r="G15" s="10"/>
      <c r="H15" s="10"/>
      <c r="I15" s="10"/>
    </row>
    <row r="16" spans="2:10" x14ac:dyDescent="0.25">
      <c r="B16" s="3" t="s">
        <v>11</v>
      </c>
      <c r="C16" s="21">
        <v>0</v>
      </c>
      <c r="D16" s="21">
        <v>0</v>
      </c>
      <c r="E16" s="21">
        <f>C16+D16</f>
        <v>0</v>
      </c>
      <c r="F16" s="21">
        <v>0</v>
      </c>
      <c r="G16" s="21">
        <v>0</v>
      </c>
      <c r="H16" s="18">
        <v>0</v>
      </c>
      <c r="I16" s="21">
        <f>G16-E16</f>
        <v>0</v>
      </c>
    </row>
    <row r="17" spans="2:9" ht="6" customHeight="1" x14ac:dyDescent="0.25">
      <c r="B17" s="9"/>
      <c r="C17" s="10"/>
      <c r="D17" s="10"/>
      <c r="E17" s="10"/>
      <c r="F17" s="10"/>
      <c r="G17" s="10"/>
      <c r="H17" s="10"/>
      <c r="I17" s="10"/>
    </row>
    <row r="18" spans="2:9" ht="24" customHeight="1" x14ac:dyDescent="0.25">
      <c r="B18" s="4" t="s">
        <v>12</v>
      </c>
      <c r="C18" s="23">
        <f>C34</f>
        <v>108709800</v>
      </c>
      <c r="D18" s="23">
        <f t="shared" ref="D18:G18" si="1">D34</f>
        <v>5426623.099999994</v>
      </c>
      <c r="E18" s="23">
        <f t="shared" si="1"/>
        <v>114136423.09999999</v>
      </c>
      <c r="F18" s="23">
        <f t="shared" si="1"/>
        <v>0</v>
      </c>
      <c r="G18" s="23">
        <f t="shared" si="1"/>
        <v>103407753.08000001</v>
      </c>
      <c r="H18" s="31">
        <f>(G18/E18*1)</f>
        <v>0.90600134708444369</v>
      </c>
      <c r="I18" s="33">
        <f>G18-E18</f>
        <v>-10728670.019999981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11">
        <f t="shared" ref="C20:I20" si="2">SUM(C12:C19)</f>
        <v>161454845</v>
      </c>
      <c r="D20" s="11">
        <f t="shared" si="2"/>
        <v>5426623.099999994</v>
      </c>
      <c r="E20" s="11">
        <f t="shared" si="2"/>
        <v>166881468.09999999</v>
      </c>
      <c r="F20" s="11">
        <f t="shared" si="2"/>
        <v>0</v>
      </c>
      <c r="G20" s="11">
        <f t="shared" si="2"/>
        <v>116966225.69000001</v>
      </c>
      <c r="H20" s="28">
        <f>(G20/E20*1)</f>
        <v>0.70089403587887067</v>
      </c>
      <c r="I20" s="11">
        <f t="shared" si="2"/>
        <v>-49915242.409999982</v>
      </c>
    </row>
    <row r="21" spans="2:9" x14ac:dyDescent="0.25"/>
    <row r="22" spans="2:9" s="17" customFormat="1" ht="23.25" customHeight="1" x14ac:dyDescent="0.2">
      <c r="B22" s="25" t="s">
        <v>3</v>
      </c>
      <c r="C22" s="26" t="s">
        <v>15</v>
      </c>
      <c r="D22" s="26" t="s">
        <v>4</v>
      </c>
      <c r="E22" s="26" t="s">
        <v>5</v>
      </c>
      <c r="F22" s="26" t="s">
        <v>6</v>
      </c>
      <c r="G22" s="26" t="s">
        <v>7</v>
      </c>
      <c r="H22" s="26" t="s">
        <v>8</v>
      </c>
      <c r="I22" s="26" t="s">
        <v>9</v>
      </c>
    </row>
    <row r="23" spans="2:9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4" t="s">
        <v>13</v>
      </c>
      <c r="C24" s="24">
        <f>C26+C28</f>
        <v>52745045</v>
      </c>
      <c r="D24" s="24">
        <f t="shared" ref="D24:F24" si="3">D26+D28</f>
        <v>0</v>
      </c>
      <c r="E24" s="24">
        <f t="shared" si="3"/>
        <v>52745045</v>
      </c>
      <c r="F24" s="24">
        <f t="shared" si="3"/>
        <v>0</v>
      </c>
      <c r="G24" s="24">
        <f>G26+G28</f>
        <v>13558472.610000001</v>
      </c>
      <c r="H24" s="29">
        <f>(G24/E24*1)</f>
        <v>0.25705680239726786</v>
      </c>
      <c r="I24" s="24">
        <f>G24-E24</f>
        <v>-39186572.390000001</v>
      </c>
    </row>
    <row r="25" spans="2:9" ht="6" customHeight="1" x14ac:dyDescent="0.25">
      <c r="B25" s="9"/>
      <c r="C25" s="10"/>
      <c r="D25" s="10"/>
      <c r="E25" s="10"/>
      <c r="F25" s="10"/>
      <c r="G25" s="10"/>
      <c r="H25" s="30"/>
      <c r="I25" s="10"/>
    </row>
    <row r="26" spans="2:9" ht="25.5" customHeight="1" x14ac:dyDescent="0.25">
      <c r="B26" s="4" t="s">
        <v>16</v>
      </c>
      <c r="C26" s="34">
        <v>33150000</v>
      </c>
      <c r="D26" s="21">
        <v>0</v>
      </c>
      <c r="E26" s="34">
        <f>C26+D26</f>
        <v>33150000</v>
      </c>
      <c r="F26" s="21">
        <v>0</v>
      </c>
      <c r="G26" s="34">
        <v>11150722.120000001</v>
      </c>
      <c r="H26" s="18">
        <f>(G26/E26*1)</f>
        <v>0.33637170799396687</v>
      </c>
      <c r="I26" s="21">
        <f>G26-E26</f>
        <v>-21999277.879999999</v>
      </c>
    </row>
    <row r="27" spans="2:9" ht="6" customHeight="1" x14ac:dyDescent="0.25">
      <c r="B27" s="9"/>
      <c r="C27" s="10"/>
      <c r="D27" s="10"/>
      <c r="E27" s="10"/>
      <c r="F27" s="10"/>
      <c r="G27" s="10"/>
      <c r="H27" s="30"/>
      <c r="I27" s="10"/>
    </row>
    <row r="28" spans="2:9" ht="24" x14ac:dyDescent="0.25">
      <c r="B28" s="4" t="s">
        <v>17</v>
      </c>
      <c r="C28" s="34">
        <v>19595045</v>
      </c>
      <c r="D28" s="21">
        <v>0</v>
      </c>
      <c r="E28" s="34">
        <f>C28+D28</f>
        <v>19595045</v>
      </c>
      <c r="F28" s="21">
        <v>0</v>
      </c>
      <c r="G28" s="34">
        <v>2407750.4899999998</v>
      </c>
      <c r="H28" s="18">
        <f>(G28/E28*1)</f>
        <v>0.12287547642784183</v>
      </c>
      <c r="I28" s="21">
        <f>G28-E28</f>
        <v>-17187294.510000002</v>
      </c>
    </row>
    <row r="29" spans="2:9" ht="6" customHeight="1" x14ac:dyDescent="0.25">
      <c r="B29" s="9"/>
      <c r="C29" s="10"/>
      <c r="D29" s="10"/>
      <c r="E29" s="10"/>
      <c r="F29" s="10"/>
      <c r="G29" s="10"/>
      <c r="H29" s="30"/>
      <c r="I29" s="10"/>
    </row>
    <row r="30" spans="2:9" x14ac:dyDescent="0.25">
      <c r="B30" s="4" t="s">
        <v>11</v>
      </c>
      <c r="C30" s="23">
        <f>C32</f>
        <v>0</v>
      </c>
      <c r="D30" s="23">
        <f t="shared" ref="D30:G30" si="4">D32</f>
        <v>0</v>
      </c>
      <c r="E30" s="23">
        <f t="shared" si="4"/>
        <v>0</v>
      </c>
      <c r="F30" s="23">
        <f t="shared" si="4"/>
        <v>0</v>
      </c>
      <c r="G30" s="23">
        <f t="shared" si="4"/>
        <v>0</v>
      </c>
      <c r="H30" s="31">
        <v>0</v>
      </c>
      <c r="I30" s="23">
        <f>G30-E30</f>
        <v>0</v>
      </c>
    </row>
    <row r="31" spans="2:9" ht="6" customHeight="1" x14ac:dyDescent="0.25">
      <c r="B31" s="9"/>
      <c r="C31" s="10"/>
      <c r="D31" s="10"/>
      <c r="E31" s="10"/>
      <c r="F31" s="10"/>
      <c r="G31" s="10"/>
      <c r="H31" s="30"/>
      <c r="I31" s="10"/>
    </row>
    <row r="32" spans="2:9" x14ac:dyDescent="0.25">
      <c r="B32" s="4" t="s">
        <v>11</v>
      </c>
      <c r="C32" s="21">
        <v>0</v>
      </c>
      <c r="D32" s="21">
        <v>0</v>
      </c>
      <c r="E32" s="21">
        <f>C32+D32</f>
        <v>0</v>
      </c>
      <c r="F32" s="21">
        <v>0</v>
      </c>
      <c r="G32" s="21">
        <v>0</v>
      </c>
      <c r="H32" s="18">
        <v>0</v>
      </c>
      <c r="I32" s="21">
        <f>G32-E32</f>
        <v>0</v>
      </c>
    </row>
    <row r="33" spans="2:9" ht="6" customHeight="1" x14ac:dyDescent="0.25">
      <c r="B33" s="9"/>
      <c r="C33" s="10"/>
      <c r="D33" s="10"/>
      <c r="E33" s="10"/>
      <c r="F33" s="10"/>
      <c r="G33" s="10"/>
      <c r="H33" s="30"/>
      <c r="I33" s="10"/>
    </row>
    <row r="34" spans="2:9" ht="26.25" customHeight="1" x14ac:dyDescent="0.25">
      <c r="B34" s="15" t="s">
        <v>18</v>
      </c>
      <c r="C34" s="23">
        <f>C36+C38</f>
        <v>108709800</v>
      </c>
      <c r="D34" s="23">
        <f t="shared" ref="D34:G36" si="5">D36+D38</f>
        <v>5426623.099999994</v>
      </c>
      <c r="E34" s="23">
        <f t="shared" si="5"/>
        <v>114136423.09999999</v>
      </c>
      <c r="F34" s="23">
        <f t="shared" si="5"/>
        <v>0</v>
      </c>
      <c r="G34" s="23">
        <f t="shared" si="5"/>
        <v>103407753.08000001</v>
      </c>
      <c r="H34" s="31">
        <f>(G34/E34*1)</f>
        <v>0.90600134708444369</v>
      </c>
      <c r="I34" s="23">
        <f>G34-E34</f>
        <v>-10728670.019999981</v>
      </c>
    </row>
    <row r="35" spans="2:9" ht="6" customHeight="1" x14ac:dyDescent="0.25">
      <c r="B35" s="9"/>
      <c r="C35" s="10"/>
      <c r="D35" s="10"/>
      <c r="E35" s="10"/>
      <c r="F35" s="10"/>
      <c r="G35" s="10"/>
      <c r="H35" s="30"/>
      <c r="I35" s="10"/>
    </row>
    <row r="36" spans="2:9" ht="24.75" customHeight="1" x14ac:dyDescent="0.25">
      <c r="B36" s="4" t="s">
        <v>19</v>
      </c>
      <c r="C36" s="34">
        <v>108709800</v>
      </c>
      <c r="D36" s="21">
        <f>E36-C36</f>
        <v>5426623.099999994</v>
      </c>
      <c r="E36" s="34">
        <v>114136423.09999999</v>
      </c>
      <c r="F36" s="21">
        <v>0</v>
      </c>
      <c r="G36" s="34">
        <v>103407753.08000001</v>
      </c>
      <c r="H36" s="18">
        <f>(G36/E36*1)</f>
        <v>0.90600134708444369</v>
      </c>
      <c r="I36" s="21">
        <f>G36-E36</f>
        <v>-10728670.019999981</v>
      </c>
    </row>
    <row r="37" spans="2:9" ht="6" customHeight="1" x14ac:dyDescent="0.25">
      <c r="B37" s="9"/>
      <c r="C37" s="10"/>
      <c r="D37" s="10"/>
      <c r="E37" s="10"/>
      <c r="F37" s="10"/>
      <c r="G37" s="10"/>
      <c r="H37" s="30"/>
      <c r="I37" s="10"/>
    </row>
    <row r="38" spans="2:9" x14ac:dyDescent="0.25">
      <c r="B38" s="4" t="s">
        <v>20</v>
      </c>
      <c r="C38" s="21">
        <v>0</v>
      </c>
      <c r="D38" s="21">
        <v>0</v>
      </c>
      <c r="E38" s="21">
        <f>C38+D38</f>
        <v>0</v>
      </c>
      <c r="F38" s="21">
        <v>0</v>
      </c>
      <c r="G38" s="21">
        <v>0</v>
      </c>
      <c r="H38" s="18">
        <v>0</v>
      </c>
      <c r="I38" s="21">
        <f>G38-E38</f>
        <v>0</v>
      </c>
    </row>
    <row r="39" spans="2:9" ht="6" customHeight="1" x14ac:dyDescent="0.25">
      <c r="B39" s="5"/>
      <c r="C39" s="21"/>
      <c r="D39" s="21"/>
      <c r="E39" s="21"/>
      <c r="F39" s="21"/>
      <c r="G39" s="21"/>
      <c r="H39" s="32"/>
      <c r="I39" s="6"/>
    </row>
    <row r="40" spans="2:9" x14ac:dyDescent="0.25">
      <c r="B40" s="1" t="s">
        <v>2</v>
      </c>
      <c r="C40" s="22">
        <f>C24+C30+C34</f>
        <v>161454845</v>
      </c>
      <c r="D40" s="22">
        <f t="shared" ref="D40:I40" si="6">D24+D30+D34</f>
        <v>5426623.099999994</v>
      </c>
      <c r="E40" s="22">
        <f t="shared" si="6"/>
        <v>166881468.09999999</v>
      </c>
      <c r="F40" s="22">
        <f t="shared" si="6"/>
        <v>0</v>
      </c>
      <c r="G40" s="22">
        <f t="shared" si="6"/>
        <v>116966225.69000001</v>
      </c>
      <c r="H40" s="28">
        <f>(G40/E40*1)</f>
        <v>0.70089403587887067</v>
      </c>
      <c r="I40" s="11">
        <f t="shared" si="6"/>
        <v>-49915242.409999982</v>
      </c>
    </row>
    <row r="43" spans="2:9" hidden="1" x14ac:dyDescent="0.25">
      <c r="G43" s="35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4C434E-6D7D-488A-881A-447E62566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A6ABB9-FA80-4BE2-AC8E-E3D0E5D3B07E}">
  <ds:schemaRefs>
    <ds:schemaRef ds:uri="http://schemas.microsoft.com/office/infopath/2007/PartnerControls"/>
    <ds:schemaRef ds:uri="http://schemas.microsoft.com/office/2006/documentManagement/types"/>
    <ds:schemaRef ds:uri="ab03d8d6-e7e1-40df-8dbc-83f41f20c05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b0fb480-4a0e-480c-bffa-945dc71267f6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2023-10-30T21:50:29Z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